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26535" windowHeight="10680" activeTab="1"/>
  </bookViews>
  <sheets>
    <sheet name="Меню" sheetId="1" r:id="rId1"/>
    <sheet name="розкладка" sheetId="2" r:id="rId2"/>
  </sheets>
  <calcPr calcId="145621"/>
</workbook>
</file>

<file path=xl/calcChain.xml><?xml version="1.0" encoding="utf-8"?>
<calcChain xmlns="http://schemas.openxmlformats.org/spreadsheetml/2006/main">
  <c r="N29" i="2" l="1"/>
  <c r="N32" i="2"/>
  <c r="L34" i="2"/>
  <c r="N34" i="2" s="1"/>
  <c r="H33" i="2"/>
  <c r="N33" i="2" s="1"/>
  <c r="J32" i="2"/>
  <c r="F32" i="2"/>
  <c r="G31" i="2"/>
  <c r="N31" i="2" s="1"/>
  <c r="K30" i="2"/>
  <c r="I30" i="2"/>
  <c r="N30" i="2" s="1"/>
  <c r="M29" i="2"/>
  <c r="E29" i="2"/>
  <c r="G28" i="2"/>
  <c r="N28" i="2" s="1"/>
  <c r="L22" i="2"/>
  <c r="N22" i="2" s="1"/>
  <c r="J21" i="2"/>
  <c r="N21" i="2" s="1"/>
  <c r="E27" i="2"/>
  <c r="N27" i="2" s="1"/>
  <c r="L23" i="2"/>
  <c r="E23" i="2"/>
  <c r="M26" i="2"/>
  <c r="F26" i="2"/>
  <c r="N26" i="2" s="1"/>
  <c r="I25" i="2"/>
  <c r="N25" i="2" s="1"/>
  <c r="O25" i="2" s="1"/>
  <c r="O24" i="2"/>
  <c r="H24" i="2"/>
  <c r="G24" i="2"/>
  <c r="N24" i="2" s="1"/>
  <c r="M20" i="2"/>
  <c r="I20" i="2"/>
  <c r="F20" i="2"/>
  <c r="G19" i="2"/>
  <c r="N19" i="2" s="1"/>
  <c r="I18" i="2"/>
  <c r="H18" i="2"/>
  <c r="K17" i="2"/>
  <c r="H17" i="2"/>
  <c r="N17" i="2" s="1"/>
  <c r="L16" i="2"/>
  <c r="F16" i="2"/>
  <c r="E16" i="2"/>
  <c r="J15" i="2"/>
  <c r="N15" i="2" s="1"/>
  <c r="G15" i="2"/>
  <c r="J14" i="2"/>
  <c r="G14" i="2"/>
  <c r="N13" i="2"/>
  <c r="K13" i="2"/>
  <c r="G12" i="2"/>
  <c r="N12" i="2" s="1"/>
  <c r="K11" i="2"/>
  <c r="N11" i="2" s="1"/>
  <c r="J10" i="2"/>
  <c r="N10" i="2" s="1"/>
  <c r="J9" i="2"/>
  <c r="N9" i="2" s="1"/>
  <c r="G8" i="2"/>
  <c r="N8" i="2" s="1"/>
  <c r="H7" i="2"/>
  <c r="N7" i="2" s="1"/>
  <c r="H6" i="2"/>
  <c r="G6" i="2"/>
  <c r="M5" i="2"/>
  <c r="L5" i="2"/>
  <c r="K5" i="2"/>
  <c r="J5" i="2"/>
  <c r="I5" i="2"/>
  <c r="H5" i="2"/>
  <c r="G5" i="2"/>
  <c r="F5" i="2"/>
  <c r="E5" i="2"/>
  <c r="K4" i="2"/>
  <c r="J4" i="2"/>
  <c r="H4" i="2"/>
  <c r="G4" i="2"/>
  <c r="F4" i="2"/>
  <c r="E4" i="2"/>
  <c r="H3" i="2"/>
  <c r="G3" i="2"/>
  <c r="O32" i="2" l="1"/>
  <c r="O29" i="2"/>
  <c r="H36" i="2"/>
  <c r="H37" i="2" s="1"/>
  <c r="N20" i="2"/>
  <c r="N5" i="2"/>
  <c r="O5" i="2" s="1"/>
  <c r="I36" i="2"/>
  <c r="I37" i="2" s="1"/>
  <c r="N14" i="2"/>
  <c r="N4" i="2"/>
  <c r="J36" i="2"/>
  <c r="J37" i="2" s="1"/>
  <c r="N6" i="2"/>
  <c r="N23" i="2"/>
  <c r="N3" i="2"/>
  <c r="G36" i="2"/>
  <c r="G37" i="2" s="1"/>
  <c r="F36" i="2"/>
  <c r="F37" i="2" s="1"/>
  <c r="N16" i="2"/>
  <c r="N35" i="2" s="1"/>
  <c r="O35" i="2" s="1"/>
  <c r="N18" i="2"/>
  <c r="E36" i="2"/>
  <c r="E37" i="2" s="1"/>
  <c r="G38" i="2" s="1"/>
  <c r="J38" i="2" l="1"/>
</calcChain>
</file>

<file path=xl/sharedStrings.xml><?xml version="1.0" encoding="utf-8"?>
<sst xmlns="http://schemas.openxmlformats.org/spreadsheetml/2006/main" count="88" uniqueCount="74">
  <si>
    <t>1 день</t>
  </si>
  <si>
    <t>сніданок сухий</t>
  </si>
  <si>
    <t>обід сухий</t>
  </si>
  <si>
    <t>вечеря гаряча</t>
  </si>
  <si>
    <t>норма</t>
  </si>
  <si>
    <t>хліб, сир ковбасний, ковбаса лікарська, соус, цукерки</t>
  </si>
  <si>
    <t>хліб, сир, ковбаса с/к, шоколад</t>
  </si>
  <si>
    <t>суп сирний, вівсяне печиво</t>
  </si>
  <si>
    <t>2 день</t>
  </si>
  <si>
    <t>сніданок гар.</t>
  </si>
  <si>
    <t>пюре з сосисками, пряники</t>
  </si>
  <si>
    <t>хліб, ковбаса, намазка на хліб, соус, печиво</t>
  </si>
  <si>
    <t xml:space="preserve">фасолевий суп, шоколад </t>
  </si>
  <si>
    <t>3 день</t>
  </si>
  <si>
    <t>1с</t>
  </si>
  <si>
    <t>1о</t>
  </si>
  <si>
    <t>1в</t>
  </si>
  <si>
    <t>вечеря суха</t>
  </si>
  <si>
    <t>2с</t>
  </si>
  <si>
    <t>макарони з тушонкою, печиво в тубусах</t>
  </si>
  <si>
    <t>сало, сир ковбасний, хліб, лайн2</t>
  </si>
  <si>
    <t>ковбаса ск, сир, хліб, цукерки</t>
  </si>
  <si>
    <t>2о</t>
  </si>
  <si>
    <t>2в</t>
  </si>
  <si>
    <t>3с</t>
  </si>
  <si>
    <t>3о</t>
  </si>
  <si>
    <t>3в</t>
  </si>
  <si>
    <t>продукт</t>
  </si>
  <si>
    <t>гарячий</t>
  </si>
  <si>
    <t>сухий</t>
  </si>
  <si>
    <t>суп</t>
  </si>
  <si>
    <t>сух.</t>
  </si>
  <si>
    <t>гар.</t>
  </si>
  <si>
    <t>цукор</t>
  </si>
  <si>
    <t>чай</t>
  </si>
  <si>
    <t>хліб</t>
  </si>
  <si>
    <t>сіль</t>
  </si>
  <si>
    <t>пюре мівіна</t>
  </si>
  <si>
    <t>рис</t>
  </si>
  <si>
    <t>гречка</t>
  </si>
  <si>
    <t>фасоль консервована</t>
  </si>
  <si>
    <t xml:space="preserve">макарони </t>
  </si>
  <si>
    <t>сирок плавлений</t>
  </si>
  <si>
    <t>тушонка</t>
  </si>
  <si>
    <t>картопля</t>
  </si>
  <si>
    <t>морква+цибуля+часник</t>
  </si>
  <si>
    <t>соус</t>
  </si>
  <si>
    <t>3 уп</t>
  </si>
  <si>
    <t>кетчуп</t>
  </si>
  <si>
    <t xml:space="preserve">гірчиця </t>
  </si>
  <si>
    <t>олія</t>
  </si>
  <si>
    <t>ковбаса ск</t>
  </si>
  <si>
    <t>сосиски</t>
  </si>
  <si>
    <t>шт.</t>
  </si>
  <si>
    <t>сир</t>
  </si>
  <si>
    <t>сир ковбасний</t>
  </si>
  <si>
    <t>ковбаса лікарська</t>
  </si>
  <si>
    <t>реберця копчені</t>
  </si>
  <si>
    <t>сало+часник</t>
  </si>
  <si>
    <t>цукерки</t>
  </si>
  <si>
    <t xml:space="preserve">печиво </t>
  </si>
  <si>
    <t>печиво овсяне</t>
  </si>
  <si>
    <t xml:space="preserve">шоколад </t>
  </si>
  <si>
    <t>шт</t>
  </si>
  <si>
    <t>пряники</t>
  </si>
  <si>
    <t>лайн</t>
  </si>
  <si>
    <t>Віталій Дорошенко</t>
  </si>
  <si>
    <t>Сірко</t>
  </si>
  <si>
    <t>Ден</t>
  </si>
  <si>
    <t>сухарики солоні</t>
  </si>
  <si>
    <t>намазка пікнік</t>
  </si>
  <si>
    <t>Сергій Куриленко</t>
  </si>
  <si>
    <t>Діма Костьо</t>
  </si>
  <si>
    <t>60% цибулі 40% моркви часнику понт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</si>
</sst>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name val="Arial"/>
    </font>
    <font>
      <sz val="10"/>
      <color rgb="FF000000"/>
      <name val="Arial"/>
    </font>
    <font>
      <sz val="8"/>
      <name val="Arial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00FF00"/>
        <bgColor rgb="FF00FF00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F72626"/>
        <bgColor rgb="FFF72626"/>
      </patternFill>
    </fill>
    <fill>
      <patternFill patternType="solid">
        <fgColor rgb="FFFFF2CC"/>
        <bgColor rgb="FFFFF2CC"/>
      </patternFill>
    </fill>
    <fill>
      <patternFill patternType="solid">
        <fgColor rgb="FFFCE5CD"/>
        <bgColor rgb="FFFCE5CD"/>
      </patternFill>
    </fill>
    <fill>
      <patternFill patternType="solid">
        <fgColor rgb="FFFFE599"/>
        <bgColor rgb="FFFFE599"/>
      </patternFill>
    </fill>
    <fill>
      <patternFill patternType="solid">
        <fgColor rgb="FFF9CB9C"/>
        <bgColor rgb="FFF9CB9C"/>
      </patternFill>
    </fill>
    <fill>
      <patternFill patternType="solid">
        <fgColor rgb="FFFFA12D"/>
        <bgColor rgb="FFFFA12D"/>
      </patternFill>
    </fill>
    <fill>
      <patternFill patternType="solid">
        <fgColor rgb="FFFFF94E"/>
        <bgColor rgb="FFFFF94E"/>
      </patternFill>
    </fill>
    <fill>
      <patternFill patternType="solid">
        <fgColor rgb="FF6AA84F"/>
        <bgColor rgb="FF6AA84F"/>
      </patternFill>
    </fill>
    <fill>
      <patternFill patternType="solid">
        <fgColor rgb="FF42B0FF"/>
        <bgColor rgb="FF42B0FF"/>
      </patternFill>
    </fill>
    <fill>
      <patternFill patternType="solid">
        <fgColor rgb="FF2A50DC"/>
        <bgColor rgb="FF2A50DC"/>
      </patternFill>
    </fill>
    <fill>
      <patternFill patternType="solid">
        <fgColor rgb="FFFF4EB8"/>
        <bgColor rgb="FFFF4EB8"/>
      </patternFill>
    </fill>
  </fills>
  <borders count="22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4">
    <xf numFmtId="0" fontId="0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2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8" xfId="0" applyFont="1" applyBorder="1" applyAlignment="1">
      <alignment wrapText="1"/>
    </xf>
    <xf numFmtId="0" fontId="1" fillId="11" borderId="8" xfId="0" applyFont="1" applyFill="1" applyBorder="1" applyAlignment="1">
      <alignment wrapText="1"/>
    </xf>
    <xf numFmtId="0" fontId="1" fillId="11" borderId="3" xfId="0" applyFont="1" applyFill="1" applyBorder="1" applyAlignment="1">
      <alignment wrapText="1"/>
    </xf>
    <xf numFmtId="0" fontId="1" fillId="9" borderId="8" xfId="0" applyFont="1" applyFill="1" applyBorder="1" applyAlignment="1">
      <alignment wrapText="1"/>
    </xf>
    <xf numFmtId="0" fontId="1" fillId="9" borderId="3" xfId="0" applyFont="1" applyFill="1" applyBorder="1" applyAlignment="1">
      <alignment wrapText="1"/>
    </xf>
    <xf numFmtId="0" fontId="1" fillId="8" borderId="8" xfId="0" applyFont="1" applyFill="1" applyBorder="1" applyAlignment="1">
      <alignment wrapText="1"/>
    </xf>
    <xf numFmtId="0" fontId="1" fillId="10" borderId="8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8" borderId="3" xfId="0" applyFont="1" applyFill="1" applyBorder="1" applyAlignment="1">
      <alignment wrapText="1"/>
    </xf>
    <xf numFmtId="0" fontId="1" fillId="10" borderId="3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3" xfId="0" applyFont="1" applyBorder="1" applyAlignment="1">
      <alignment wrapText="1"/>
    </xf>
    <xf numFmtId="0" fontId="1" fillId="12" borderId="9" xfId="0" applyFont="1" applyFill="1" applyBorder="1" applyAlignment="1">
      <alignment wrapText="1"/>
    </xf>
    <xf numFmtId="0" fontId="1" fillId="8" borderId="10" xfId="0" applyFont="1" applyFill="1" applyBorder="1" applyAlignment="1">
      <alignment wrapText="1"/>
    </xf>
    <xf numFmtId="0" fontId="1" fillId="8" borderId="11" xfId="0" applyFont="1" applyFill="1" applyBorder="1" applyAlignment="1">
      <alignment wrapText="1"/>
    </xf>
    <xf numFmtId="0" fontId="1" fillId="8" borderId="12" xfId="0" applyFont="1" applyFill="1" applyBorder="1" applyAlignment="1">
      <alignment wrapText="1"/>
    </xf>
    <xf numFmtId="0" fontId="1" fillId="9" borderId="10" xfId="0" applyFont="1" applyFill="1" applyBorder="1" applyAlignment="1">
      <alignment wrapText="1"/>
    </xf>
    <xf numFmtId="0" fontId="1" fillId="9" borderId="11" xfId="0" applyFont="1" applyFill="1" applyBorder="1" applyAlignment="1">
      <alignment wrapText="1"/>
    </xf>
    <xf numFmtId="0" fontId="1" fillId="9" borderId="12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1" fillId="12" borderId="14" xfId="0" applyFont="1" applyFill="1" applyBorder="1" applyAlignment="1">
      <alignment wrapText="1"/>
    </xf>
    <xf numFmtId="0" fontId="1" fillId="8" borderId="0" xfId="0" applyFont="1" applyFill="1" applyBorder="1" applyAlignment="1">
      <alignment wrapText="1"/>
    </xf>
    <xf numFmtId="0" fontId="1" fillId="9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5" xfId="0" applyFont="1" applyBorder="1" applyAlignment="1">
      <alignment horizontal="center" vertical="center" wrapText="1"/>
    </xf>
    <xf numFmtId="0" fontId="1" fillId="10" borderId="0" xfId="0" applyFont="1" applyFill="1" applyBorder="1" applyAlignment="1">
      <alignment wrapText="1"/>
    </xf>
    <xf numFmtId="0" fontId="1" fillId="11" borderId="0" xfId="0" applyFont="1" applyFill="1" applyBorder="1" applyAlignment="1">
      <alignment wrapText="1"/>
    </xf>
    <xf numFmtId="0" fontId="1" fillId="12" borderId="16" xfId="0" applyFont="1" applyFill="1" applyBorder="1" applyAlignment="1">
      <alignment wrapText="1"/>
    </xf>
    <xf numFmtId="0" fontId="1" fillId="8" borderId="17" xfId="0" applyFont="1" applyFill="1" applyBorder="1" applyAlignment="1">
      <alignment wrapText="1"/>
    </xf>
    <xf numFmtId="0" fontId="1" fillId="8" borderId="18" xfId="0" applyFont="1" applyFill="1" applyBorder="1" applyAlignment="1">
      <alignment wrapText="1"/>
    </xf>
    <xf numFmtId="0" fontId="1" fillId="8" borderId="19" xfId="0" applyFont="1" applyFill="1" applyBorder="1" applyAlignment="1">
      <alignment wrapText="1"/>
    </xf>
    <xf numFmtId="0" fontId="1" fillId="9" borderId="17" xfId="0" applyFont="1" applyFill="1" applyBorder="1" applyAlignment="1">
      <alignment wrapText="1"/>
    </xf>
    <xf numFmtId="0" fontId="1" fillId="9" borderId="18" xfId="0" applyFont="1" applyFill="1" applyBorder="1" applyAlignment="1">
      <alignment wrapText="1"/>
    </xf>
    <xf numFmtId="0" fontId="1" fillId="9" borderId="19" xfId="0" applyFont="1" applyFill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5" borderId="21" xfId="0" applyFont="1" applyFill="1" applyBorder="1" applyAlignment="1">
      <alignment wrapText="1"/>
    </xf>
    <xf numFmtId="0" fontId="3" fillId="6" borderId="21" xfId="0" applyFont="1" applyFill="1" applyBorder="1" applyAlignment="1">
      <alignment wrapText="1"/>
    </xf>
    <xf numFmtId="0" fontId="1" fillId="7" borderId="9" xfId="0" applyFont="1" applyFill="1" applyBorder="1" applyAlignment="1">
      <alignment wrapText="1"/>
    </xf>
    <xf numFmtId="0" fontId="1" fillId="7" borderId="14" xfId="0" applyFont="1" applyFill="1" applyBorder="1" applyAlignment="1">
      <alignment wrapText="1"/>
    </xf>
    <xf numFmtId="0" fontId="1" fillId="7" borderId="16" xfId="0" applyFont="1" applyFill="1" applyBorder="1" applyAlignment="1">
      <alignment wrapText="1"/>
    </xf>
    <xf numFmtId="0" fontId="1" fillId="10" borderId="17" xfId="0" applyFont="1" applyFill="1" applyBorder="1" applyAlignment="1">
      <alignment wrapText="1"/>
    </xf>
    <xf numFmtId="0" fontId="1" fillId="10" borderId="18" xfId="0" applyFont="1" applyFill="1" applyBorder="1" applyAlignment="1">
      <alignment wrapText="1"/>
    </xf>
    <xf numFmtId="0" fontId="1" fillId="10" borderId="19" xfId="0" applyFont="1" applyFill="1" applyBorder="1" applyAlignment="1">
      <alignment wrapText="1"/>
    </xf>
    <xf numFmtId="0" fontId="1" fillId="11" borderId="17" xfId="0" applyFont="1" applyFill="1" applyBorder="1" applyAlignment="1">
      <alignment wrapText="1"/>
    </xf>
    <xf numFmtId="0" fontId="1" fillId="11" borderId="18" xfId="0" applyFont="1" applyFill="1" applyBorder="1" applyAlignment="1">
      <alignment wrapText="1"/>
    </xf>
    <xf numFmtId="0" fontId="1" fillId="11" borderId="19" xfId="0" applyFont="1" applyFill="1" applyBorder="1" applyAlignment="1">
      <alignment wrapText="1"/>
    </xf>
    <xf numFmtId="0" fontId="1" fillId="13" borderId="9" xfId="0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13" borderId="14" xfId="0" applyFont="1" applyFill="1" applyBorder="1" applyAlignment="1">
      <alignment wrapText="1"/>
    </xf>
    <xf numFmtId="0" fontId="1" fillId="14" borderId="14" xfId="0" applyFont="1" applyFill="1" applyBorder="1" applyAlignment="1">
      <alignment wrapText="1"/>
    </xf>
    <xf numFmtId="0" fontId="1" fillId="14" borderId="16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15" borderId="9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15" borderId="14" xfId="0" applyFont="1" applyFill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1" fillId="16" borderId="14" xfId="0" applyFont="1" applyFill="1" applyBorder="1" applyAlignment="1">
      <alignment wrapText="1"/>
    </xf>
    <xf numFmtId="0" fontId="1" fillId="16" borderId="16" xfId="0" applyFont="1" applyFill="1" applyBorder="1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1" fillId="16" borderId="9" xfId="0" applyFont="1" applyFill="1" applyBorder="1" applyAlignment="1">
      <alignment wrapText="1"/>
    </xf>
    <xf numFmtId="0" fontId="4" fillId="16" borderId="14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4" fillId="17" borderId="16" xfId="0" applyFont="1" applyFill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1" fillId="17" borderId="9" xfId="0" applyFont="1" applyFill="1" applyBorder="1" applyAlignment="1">
      <alignment wrapText="1"/>
    </xf>
    <xf numFmtId="0" fontId="1" fillId="11" borderId="11" xfId="0" applyFont="1" applyFill="1" applyBorder="1" applyAlignment="1">
      <alignment wrapText="1"/>
    </xf>
    <xf numFmtId="0" fontId="1" fillId="17" borderId="14" xfId="0" applyFont="1" applyFill="1" applyBorder="1" applyAlignment="1">
      <alignment wrapText="1"/>
    </xf>
    <xf numFmtId="0" fontId="1" fillId="17" borderId="16" xfId="0" applyFont="1" applyFill="1" applyBorder="1" applyAlignment="1">
      <alignment wrapText="1"/>
    </xf>
    <xf numFmtId="0" fontId="4" fillId="11" borderId="11" xfId="0" applyFont="1" applyFill="1" applyBorder="1" applyAlignment="1">
      <alignment wrapText="1"/>
    </xf>
    <xf numFmtId="0" fontId="4" fillId="9" borderId="11" xfId="0" applyFont="1" applyFill="1" applyBorder="1" applyAlignment="1">
      <alignment wrapText="1"/>
    </xf>
    <xf numFmtId="0" fontId="4" fillId="11" borderId="8" xfId="0" applyFont="1" applyFill="1" applyBorder="1" applyAlignment="1">
      <alignment wrapText="1"/>
    </xf>
    <xf numFmtId="0" fontId="4" fillId="11" borderId="0" xfId="0" applyFont="1" applyFill="1" applyBorder="1" applyAlignment="1">
      <alignment wrapText="1"/>
    </xf>
    <xf numFmtId="0" fontId="4" fillId="9" borderId="8" xfId="0" applyFont="1" applyFill="1" applyBorder="1" applyAlignment="1">
      <alignment wrapText="1"/>
    </xf>
    <xf numFmtId="0" fontId="4" fillId="9" borderId="0" xfId="0" applyFont="1" applyFill="1" applyBorder="1" applyAlignment="1">
      <alignment wrapText="1"/>
    </xf>
    <xf numFmtId="0" fontId="4" fillId="11" borderId="17" xfId="0" applyFont="1" applyFill="1" applyBorder="1" applyAlignment="1">
      <alignment wrapText="1"/>
    </xf>
    <xf numFmtId="0" fontId="4" fillId="11" borderId="18" xfId="0" applyFont="1" applyFill="1" applyBorder="1" applyAlignment="1">
      <alignment wrapText="1"/>
    </xf>
    <xf numFmtId="0" fontId="5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/>
  </sheetViews>
  <sheetFormatPr defaultColWidth="17.28515625" defaultRowHeight="15.75" customHeight="1" x14ac:dyDescent="0.2"/>
  <cols>
    <col min="1" max="1" width="9.7109375" customWidth="1"/>
  </cols>
  <sheetData>
    <row r="1" spans="1:4" ht="12.75" x14ac:dyDescent="0.2">
      <c r="A1" s="1" t="s">
        <v>0</v>
      </c>
      <c r="B1" s="3" t="s">
        <v>1</v>
      </c>
      <c r="C1" s="3" t="s">
        <v>2</v>
      </c>
      <c r="D1" s="3" t="s">
        <v>3</v>
      </c>
    </row>
    <row r="2" spans="1:4" ht="45.75" customHeight="1" x14ac:dyDescent="0.2">
      <c r="A2" s="4"/>
      <c r="B2" s="5" t="s">
        <v>5</v>
      </c>
      <c r="C2" s="6" t="s">
        <v>6</v>
      </c>
      <c r="D2" s="6" t="s">
        <v>7</v>
      </c>
    </row>
    <row r="3" spans="1:4" ht="12.75" x14ac:dyDescent="0.2">
      <c r="A3" s="5" t="s">
        <v>8</v>
      </c>
      <c r="B3" s="7" t="s">
        <v>9</v>
      </c>
      <c r="C3" s="7" t="s">
        <v>2</v>
      </c>
      <c r="D3" s="7" t="s">
        <v>3</v>
      </c>
    </row>
    <row r="4" spans="1:4" ht="42.75" customHeight="1" x14ac:dyDescent="0.2">
      <c r="A4" s="4"/>
      <c r="B4" s="6" t="s">
        <v>10</v>
      </c>
      <c r="C4" s="6" t="s">
        <v>11</v>
      </c>
      <c r="D4" s="6" t="s">
        <v>12</v>
      </c>
    </row>
    <row r="5" spans="1:4" ht="12.75" x14ac:dyDescent="0.2">
      <c r="A5" s="8" t="s">
        <v>13</v>
      </c>
      <c r="B5" s="10" t="s">
        <v>9</v>
      </c>
      <c r="C5" s="12" t="s">
        <v>2</v>
      </c>
      <c r="D5" s="14" t="s">
        <v>17</v>
      </c>
    </row>
    <row r="6" spans="1:4" ht="38.25" x14ac:dyDescent="0.2">
      <c r="B6" s="2" t="s">
        <v>19</v>
      </c>
      <c r="C6" s="2" t="s">
        <v>20</v>
      </c>
      <c r="D6" s="2" t="s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R20" sqref="R20"/>
    </sheetView>
  </sheetViews>
  <sheetFormatPr defaultColWidth="17.28515625" defaultRowHeight="15.75" customHeight="1" x14ac:dyDescent="0.2"/>
  <cols>
    <col min="1" max="1" width="24" customWidth="1"/>
    <col min="2" max="2" width="5.28515625" customWidth="1"/>
    <col min="3" max="3" width="4.5703125" customWidth="1"/>
    <col min="4" max="4" width="4.85546875" customWidth="1"/>
    <col min="5" max="5" width="5.5703125" customWidth="1"/>
    <col min="6" max="6" width="5.28515625" customWidth="1"/>
    <col min="7" max="11" width="5.42578125" customWidth="1"/>
    <col min="12" max="12" width="5.7109375" customWidth="1"/>
    <col min="13" max="13" width="5.42578125" customWidth="1"/>
    <col min="14" max="14" width="7.85546875" customWidth="1"/>
    <col min="15" max="15" width="8.7109375" customWidth="1"/>
    <col min="16" max="16" width="8" customWidth="1"/>
    <col min="17" max="17" width="22.140625" customWidth="1"/>
    <col min="18" max="18" width="35.42578125" customWidth="1"/>
  </cols>
  <sheetData>
    <row r="1" spans="1:18" ht="15.75" customHeight="1" x14ac:dyDescent="0.2">
      <c r="A1" s="2">
        <v>7</v>
      </c>
      <c r="B1" s="29" t="s">
        <v>4</v>
      </c>
      <c r="C1" s="30"/>
      <c r="D1" s="31"/>
      <c r="E1" s="9" t="s">
        <v>14</v>
      </c>
      <c r="F1" s="11" t="s">
        <v>15</v>
      </c>
      <c r="G1" s="13" t="s">
        <v>16</v>
      </c>
      <c r="H1" s="15" t="s">
        <v>18</v>
      </c>
      <c r="I1" s="16" t="s">
        <v>22</v>
      </c>
      <c r="J1" s="17" t="s">
        <v>23</v>
      </c>
      <c r="K1" s="15" t="s">
        <v>24</v>
      </c>
      <c r="L1" s="16" t="s">
        <v>25</v>
      </c>
      <c r="M1" s="16" t="s">
        <v>26</v>
      </c>
    </row>
    <row r="2" spans="1:18" ht="15.75" customHeight="1" thickBot="1" x14ac:dyDescent="0.25">
      <c r="A2" s="18" t="s">
        <v>27</v>
      </c>
      <c r="B2" s="59" t="s">
        <v>28</v>
      </c>
      <c r="C2" s="59" t="s">
        <v>29</v>
      </c>
      <c r="D2" s="60" t="s">
        <v>30</v>
      </c>
      <c r="E2" s="61" t="s">
        <v>31</v>
      </c>
      <c r="F2" s="61" t="s">
        <v>31</v>
      </c>
      <c r="G2" s="62" t="s">
        <v>32</v>
      </c>
      <c r="H2" s="62" t="s">
        <v>32</v>
      </c>
      <c r="I2" s="61" t="s">
        <v>31</v>
      </c>
      <c r="J2" s="62" t="s">
        <v>32</v>
      </c>
      <c r="K2" s="62" t="s">
        <v>32</v>
      </c>
      <c r="L2" s="61" t="s">
        <v>31</v>
      </c>
      <c r="M2" s="62" t="s">
        <v>32</v>
      </c>
      <c r="N2" s="19"/>
    </row>
    <row r="3" spans="1:18" ht="15.75" customHeight="1" x14ac:dyDescent="0.2">
      <c r="A3" s="63" t="s">
        <v>33</v>
      </c>
      <c r="B3" s="33">
        <v>25</v>
      </c>
      <c r="C3" s="34">
        <v>15</v>
      </c>
      <c r="D3" s="35"/>
      <c r="E3" s="36"/>
      <c r="F3" s="37"/>
      <c r="G3" s="38">
        <f>$A$1*C3</f>
        <v>105</v>
      </c>
      <c r="H3" s="33">
        <f>$A$1*C3</f>
        <v>105</v>
      </c>
      <c r="I3" s="34"/>
      <c r="J3" s="35"/>
      <c r="K3" s="33"/>
      <c r="L3" s="34"/>
      <c r="M3" s="35"/>
      <c r="N3" s="39">
        <f t="shared" ref="N3:N34" si="0">SUM(E3:M3)</f>
        <v>210</v>
      </c>
      <c r="O3" s="40"/>
      <c r="P3" s="40"/>
      <c r="Q3" s="41" t="s">
        <v>67</v>
      </c>
    </row>
    <row r="4" spans="1:18" ht="15.75" customHeight="1" x14ac:dyDescent="0.2">
      <c r="A4" s="64" t="s">
        <v>34</v>
      </c>
      <c r="B4" s="25">
        <v>2</v>
      </c>
      <c r="C4" s="47">
        <v>2</v>
      </c>
      <c r="D4" s="28"/>
      <c r="E4" s="20">
        <f>$A$1*B4</f>
        <v>14</v>
      </c>
      <c r="F4" s="48">
        <f>$A$1*B4</f>
        <v>14</v>
      </c>
      <c r="G4" s="21">
        <f>$A$1*B4</f>
        <v>14</v>
      </c>
      <c r="H4" s="25">
        <f t="shared" ref="H4:H5" si="1">$A$1*B4</f>
        <v>14</v>
      </c>
      <c r="I4" s="47"/>
      <c r="J4" s="28">
        <f>$A$1*B4</f>
        <v>14</v>
      </c>
      <c r="K4" s="25">
        <f>$A$1*B4</f>
        <v>14</v>
      </c>
      <c r="L4" s="47"/>
      <c r="M4" s="28"/>
      <c r="N4" s="19">
        <f t="shared" si="0"/>
        <v>84</v>
      </c>
      <c r="O4" s="45"/>
      <c r="P4" s="45"/>
      <c r="Q4" s="46"/>
    </row>
    <row r="5" spans="1:18" ht="15.75" customHeight="1" x14ac:dyDescent="0.2">
      <c r="A5" s="64" t="s">
        <v>35</v>
      </c>
      <c r="B5" s="24">
        <v>20</v>
      </c>
      <c r="C5" s="43">
        <v>60</v>
      </c>
      <c r="D5" s="27">
        <v>40</v>
      </c>
      <c r="E5" s="22">
        <f>$A$1*C5</f>
        <v>420</v>
      </c>
      <c r="F5" s="44">
        <f t="shared" ref="F5:G5" si="2">$A$1*C5</f>
        <v>420</v>
      </c>
      <c r="G5" s="23">
        <f t="shared" si="2"/>
        <v>280</v>
      </c>
      <c r="H5" s="24">
        <f t="shared" si="1"/>
        <v>140</v>
      </c>
      <c r="I5" s="43">
        <f t="shared" ref="I5:J5" si="3">$A$1*C5</f>
        <v>420</v>
      </c>
      <c r="J5" s="27">
        <f t="shared" si="3"/>
        <v>280</v>
      </c>
      <c r="K5" s="24">
        <f>$A$1*D5</f>
        <v>280</v>
      </c>
      <c r="L5" s="43">
        <f>$A$1*C5</f>
        <v>420</v>
      </c>
      <c r="M5" s="27">
        <f>$A$1*C5</f>
        <v>420</v>
      </c>
      <c r="N5" s="19">
        <f t="shared" si="0"/>
        <v>3080</v>
      </c>
      <c r="O5" s="45">
        <f>N5/500</f>
        <v>6.16</v>
      </c>
      <c r="P5" s="45"/>
      <c r="Q5" s="46"/>
    </row>
    <row r="6" spans="1:18" ht="15.75" customHeight="1" thickBot="1" x14ac:dyDescent="0.25">
      <c r="A6" s="65" t="s">
        <v>36</v>
      </c>
      <c r="B6" s="66">
        <v>5</v>
      </c>
      <c r="C6" s="67">
        <v>3</v>
      </c>
      <c r="D6" s="68">
        <v>5</v>
      </c>
      <c r="E6" s="69"/>
      <c r="F6" s="70"/>
      <c r="G6" s="71">
        <f>$A$1*D6</f>
        <v>35</v>
      </c>
      <c r="H6" s="66">
        <f>$A$1*C6</f>
        <v>21</v>
      </c>
      <c r="I6" s="67"/>
      <c r="J6" s="68"/>
      <c r="K6" s="66"/>
      <c r="L6" s="67"/>
      <c r="M6" s="68"/>
      <c r="N6" s="56">
        <f t="shared" si="0"/>
        <v>56</v>
      </c>
      <c r="O6" s="57"/>
      <c r="P6" s="57"/>
      <c r="Q6" s="58"/>
    </row>
    <row r="7" spans="1:18" ht="15.75" customHeight="1" x14ac:dyDescent="0.2">
      <c r="A7" s="32" t="s">
        <v>37</v>
      </c>
      <c r="B7" s="33">
        <v>80</v>
      </c>
      <c r="C7" s="34">
        <v>85</v>
      </c>
      <c r="D7" s="35">
        <v>30</v>
      </c>
      <c r="E7" s="36"/>
      <c r="F7" s="37"/>
      <c r="G7" s="38"/>
      <c r="H7" s="33">
        <f>$A$1*B7</f>
        <v>560</v>
      </c>
      <c r="I7" s="34"/>
      <c r="J7" s="35"/>
      <c r="K7" s="33"/>
      <c r="L7" s="34"/>
      <c r="M7" s="35"/>
      <c r="N7" s="39">
        <f t="shared" si="0"/>
        <v>560</v>
      </c>
      <c r="O7" s="40"/>
      <c r="P7" s="40"/>
      <c r="Q7" s="41" t="s">
        <v>66</v>
      </c>
    </row>
    <row r="8" spans="1:18" ht="15.75" customHeight="1" x14ac:dyDescent="0.2">
      <c r="A8" s="42" t="s">
        <v>38</v>
      </c>
      <c r="B8" s="24">
        <v>80</v>
      </c>
      <c r="C8" s="43">
        <v>85</v>
      </c>
      <c r="D8" s="27">
        <v>30</v>
      </c>
      <c r="E8" s="22"/>
      <c r="F8" s="44"/>
      <c r="G8" s="23">
        <f>$A$1*D8</f>
        <v>210</v>
      </c>
      <c r="H8" s="24"/>
      <c r="I8" s="43"/>
      <c r="J8" s="27"/>
      <c r="K8" s="24"/>
      <c r="L8" s="43"/>
      <c r="M8" s="27"/>
      <c r="N8" s="19">
        <f t="shared" si="0"/>
        <v>210</v>
      </c>
      <c r="O8" s="45"/>
      <c r="P8" s="45"/>
      <c r="Q8" s="46"/>
    </row>
    <row r="9" spans="1:18" ht="15.75" customHeight="1" x14ac:dyDescent="0.2">
      <c r="A9" s="42" t="s">
        <v>39</v>
      </c>
      <c r="B9" s="24">
        <v>80</v>
      </c>
      <c r="C9" s="43">
        <v>85</v>
      </c>
      <c r="D9" s="27">
        <v>30</v>
      </c>
      <c r="E9" s="22"/>
      <c r="F9" s="44"/>
      <c r="G9" s="23"/>
      <c r="H9" s="24"/>
      <c r="I9" s="43"/>
      <c r="J9" s="27">
        <f>$A$1*D9</f>
        <v>210</v>
      </c>
      <c r="K9" s="24"/>
      <c r="L9" s="43"/>
      <c r="M9" s="27"/>
      <c r="N9" s="19">
        <f t="shared" si="0"/>
        <v>210</v>
      </c>
      <c r="O9" s="45"/>
      <c r="P9" s="45"/>
      <c r="Q9" s="46"/>
    </row>
    <row r="10" spans="1:18" ht="15.75" customHeight="1" x14ac:dyDescent="0.2">
      <c r="A10" s="42" t="s">
        <v>40</v>
      </c>
      <c r="B10" s="25">
        <v>50</v>
      </c>
      <c r="C10" s="47"/>
      <c r="D10" s="28"/>
      <c r="E10" s="20"/>
      <c r="F10" s="48"/>
      <c r="G10" s="21"/>
      <c r="H10" s="25"/>
      <c r="I10" s="47"/>
      <c r="J10" s="28">
        <f>$A$1*B10</f>
        <v>350</v>
      </c>
      <c r="K10" s="25"/>
      <c r="L10" s="47"/>
      <c r="M10" s="28"/>
      <c r="N10" s="19">
        <f t="shared" si="0"/>
        <v>350</v>
      </c>
      <c r="O10" s="45"/>
      <c r="P10" s="45"/>
      <c r="Q10" s="46"/>
    </row>
    <row r="11" spans="1:18" ht="15.75" customHeight="1" thickBot="1" x14ac:dyDescent="0.25">
      <c r="A11" s="49" t="s">
        <v>41</v>
      </c>
      <c r="B11" s="50">
        <v>85</v>
      </c>
      <c r="C11" s="51">
        <v>85</v>
      </c>
      <c r="D11" s="52">
        <v>30</v>
      </c>
      <c r="E11" s="53"/>
      <c r="F11" s="54"/>
      <c r="G11" s="55"/>
      <c r="H11" s="50"/>
      <c r="I11" s="51"/>
      <c r="J11" s="52"/>
      <c r="K11" s="50">
        <f>$A$1*B11</f>
        <v>595</v>
      </c>
      <c r="L11" s="51"/>
      <c r="M11" s="52"/>
      <c r="N11" s="56">
        <f t="shared" si="0"/>
        <v>595</v>
      </c>
      <c r="O11" s="57"/>
      <c r="P11" s="57"/>
      <c r="Q11" s="58"/>
    </row>
    <row r="12" spans="1:18" ht="15.75" customHeight="1" x14ac:dyDescent="0.2">
      <c r="A12" s="72" t="s">
        <v>42</v>
      </c>
      <c r="B12" s="39"/>
      <c r="C12" s="40"/>
      <c r="D12" s="73">
        <v>30</v>
      </c>
      <c r="E12" s="39"/>
      <c r="F12" s="40"/>
      <c r="G12" s="73">
        <f>$A$1*D12</f>
        <v>210</v>
      </c>
      <c r="H12" s="39"/>
      <c r="I12" s="34"/>
      <c r="J12" s="73"/>
      <c r="K12" s="39"/>
      <c r="L12" s="40"/>
      <c r="M12" s="73"/>
      <c r="N12" s="39">
        <f t="shared" si="0"/>
        <v>210</v>
      </c>
      <c r="O12" s="40"/>
      <c r="P12" s="40"/>
      <c r="Q12" s="90" t="s">
        <v>72</v>
      </c>
    </row>
    <row r="13" spans="1:18" ht="15.75" customHeight="1" x14ac:dyDescent="0.2">
      <c r="A13" s="74" t="s">
        <v>43</v>
      </c>
      <c r="B13" s="25"/>
      <c r="C13" s="47">
        <v>50</v>
      </c>
      <c r="D13" s="28"/>
      <c r="E13" s="20"/>
      <c r="F13" s="48"/>
      <c r="G13" s="21"/>
      <c r="H13" s="25"/>
      <c r="I13" s="47"/>
      <c r="J13" s="28"/>
      <c r="K13" s="25">
        <f>$A$1*C13</f>
        <v>350</v>
      </c>
      <c r="L13" s="47"/>
      <c r="M13" s="28"/>
      <c r="N13" s="19">
        <f t="shared" si="0"/>
        <v>350</v>
      </c>
      <c r="O13" s="45"/>
      <c r="P13" s="45"/>
      <c r="Q13" s="46"/>
    </row>
    <row r="14" spans="1:18" ht="15.75" customHeight="1" x14ac:dyDescent="0.2">
      <c r="A14" s="75" t="s">
        <v>44</v>
      </c>
      <c r="B14" s="24">
        <v>40</v>
      </c>
      <c r="C14" s="43"/>
      <c r="D14" s="27"/>
      <c r="E14" s="22"/>
      <c r="F14" s="44"/>
      <c r="G14" s="23">
        <f t="shared" ref="G14:G15" si="4">$A$1*B14</f>
        <v>280</v>
      </c>
      <c r="H14" s="24"/>
      <c r="I14" s="43"/>
      <c r="J14" s="27">
        <f t="shared" ref="J14:J15" si="5">$A$1*B14</f>
        <v>280</v>
      </c>
      <c r="K14" s="24"/>
      <c r="L14" s="43"/>
      <c r="M14" s="27"/>
      <c r="N14" s="19">
        <f t="shared" si="0"/>
        <v>560</v>
      </c>
      <c r="O14" s="45"/>
      <c r="P14" s="45"/>
      <c r="Q14" s="46"/>
    </row>
    <row r="15" spans="1:18" ht="15.75" customHeight="1" thickBot="1" x14ac:dyDescent="0.25">
      <c r="A15" s="76" t="s">
        <v>45</v>
      </c>
      <c r="B15" s="66">
        <v>60</v>
      </c>
      <c r="C15" s="67"/>
      <c r="D15" s="68"/>
      <c r="E15" s="69"/>
      <c r="F15" s="70"/>
      <c r="G15" s="71">
        <f t="shared" si="4"/>
        <v>420</v>
      </c>
      <c r="H15" s="66"/>
      <c r="I15" s="67"/>
      <c r="J15" s="68">
        <f t="shared" si="5"/>
        <v>420</v>
      </c>
      <c r="K15" s="66"/>
      <c r="L15" s="67"/>
      <c r="M15" s="68"/>
      <c r="N15" s="56">
        <f t="shared" si="0"/>
        <v>840</v>
      </c>
      <c r="O15" s="57"/>
      <c r="P15" s="77"/>
      <c r="Q15" s="58"/>
      <c r="R15" s="103" t="s">
        <v>73</v>
      </c>
    </row>
    <row r="16" spans="1:18" ht="15.75" customHeight="1" x14ac:dyDescent="0.2">
      <c r="A16" s="78" t="s">
        <v>46</v>
      </c>
      <c r="B16" s="33">
        <v>15</v>
      </c>
      <c r="C16" s="34">
        <v>15</v>
      </c>
      <c r="D16" s="35"/>
      <c r="E16" s="36">
        <f>$A$1*C16</f>
        <v>105</v>
      </c>
      <c r="F16" s="37">
        <f>$A$1*C16</f>
        <v>105</v>
      </c>
      <c r="G16" s="38"/>
      <c r="H16" s="33"/>
      <c r="I16" s="34"/>
      <c r="J16" s="35"/>
      <c r="K16" s="33"/>
      <c r="L16" s="34">
        <f>$A$1*C16</f>
        <v>105</v>
      </c>
      <c r="M16" s="35"/>
      <c r="N16" s="39">
        <f t="shared" si="0"/>
        <v>315</v>
      </c>
      <c r="O16" s="40"/>
      <c r="P16" s="79" t="s">
        <v>47</v>
      </c>
      <c r="Q16" s="80" t="s">
        <v>67</v>
      </c>
    </row>
    <row r="17" spans="1:17" ht="15.75" customHeight="1" x14ac:dyDescent="0.2">
      <c r="A17" s="81" t="s">
        <v>48</v>
      </c>
      <c r="B17" s="25">
        <v>15</v>
      </c>
      <c r="C17" s="47">
        <v>15</v>
      </c>
      <c r="D17" s="28"/>
      <c r="E17" s="20"/>
      <c r="F17" s="48"/>
      <c r="G17" s="21"/>
      <c r="H17" s="25">
        <f t="shared" ref="H17:H18" si="6">$A$1*C17</f>
        <v>105</v>
      </c>
      <c r="I17" s="47"/>
      <c r="J17" s="28"/>
      <c r="K17" s="25">
        <f>$A$1*C17</f>
        <v>105</v>
      </c>
      <c r="L17" s="47"/>
      <c r="M17" s="28"/>
      <c r="N17" s="19">
        <f t="shared" si="0"/>
        <v>210</v>
      </c>
      <c r="O17" s="45"/>
      <c r="P17" s="45"/>
      <c r="Q17" s="82"/>
    </row>
    <row r="18" spans="1:17" ht="15.75" customHeight="1" x14ac:dyDescent="0.2">
      <c r="A18" s="81" t="s">
        <v>49</v>
      </c>
      <c r="B18" s="24">
        <v>10</v>
      </c>
      <c r="C18" s="43">
        <v>10</v>
      </c>
      <c r="D18" s="27"/>
      <c r="E18" s="22"/>
      <c r="F18" s="44"/>
      <c r="G18" s="23"/>
      <c r="H18" s="25">
        <f t="shared" si="6"/>
        <v>70</v>
      </c>
      <c r="I18" s="25">
        <f>$A$1*C18</f>
        <v>70</v>
      </c>
      <c r="J18" s="27"/>
      <c r="K18" s="24"/>
      <c r="L18" s="43"/>
      <c r="M18" s="27"/>
      <c r="N18" s="19">
        <f t="shared" si="0"/>
        <v>140</v>
      </c>
      <c r="O18" s="45"/>
      <c r="P18" s="45"/>
      <c r="Q18" s="82"/>
    </row>
    <row r="19" spans="1:17" ht="15.75" customHeight="1" x14ac:dyDescent="0.2">
      <c r="A19" s="81" t="s">
        <v>50</v>
      </c>
      <c r="B19" s="25">
        <v>15</v>
      </c>
      <c r="C19" s="47"/>
      <c r="D19" s="28"/>
      <c r="E19" s="20"/>
      <c r="F19" s="48"/>
      <c r="G19" s="21">
        <f>$A$1*B19</f>
        <v>105</v>
      </c>
      <c r="H19" s="25"/>
      <c r="I19" s="47"/>
      <c r="J19" s="28"/>
      <c r="K19" s="25"/>
      <c r="L19" s="47"/>
      <c r="M19" s="28"/>
      <c r="N19" s="19">
        <f t="shared" si="0"/>
        <v>105</v>
      </c>
      <c r="O19" s="45"/>
      <c r="P19" s="45"/>
      <c r="Q19" s="82"/>
    </row>
    <row r="20" spans="1:17" ht="15.75" customHeight="1" x14ac:dyDescent="0.2">
      <c r="A20" s="83" t="s">
        <v>51</v>
      </c>
      <c r="B20" s="24"/>
      <c r="C20" s="43">
        <v>60</v>
      </c>
      <c r="D20" s="27"/>
      <c r="E20" s="22"/>
      <c r="F20" s="44">
        <f>$A$1*C20</f>
        <v>420</v>
      </c>
      <c r="G20" s="23"/>
      <c r="H20" s="24"/>
      <c r="I20" s="43">
        <f>$A$1*C20</f>
        <v>420</v>
      </c>
      <c r="J20" s="27"/>
      <c r="K20" s="24"/>
      <c r="L20" s="43"/>
      <c r="M20" s="27">
        <f>$A$1*C20</f>
        <v>420</v>
      </c>
      <c r="N20" s="19">
        <f t="shared" si="0"/>
        <v>1260</v>
      </c>
      <c r="O20" s="45"/>
      <c r="P20" s="45"/>
      <c r="Q20" s="82"/>
    </row>
    <row r="21" spans="1:17" ht="15.75" customHeight="1" x14ac:dyDescent="0.2">
      <c r="A21" s="83" t="s">
        <v>57</v>
      </c>
      <c r="B21" s="25">
        <v>40</v>
      </c>
      <c r="C21" s="47">
        <v>50</v>
      </c>
      <c r="D21" s="28">
        <v>35</v>
      </c>
      <c r="E21" s="20"/>
      <c r="F21" s="48"/>
      <c r="G21" s="21"/>
      <c r="H21" s="25"/>
      <c r="I21" s="47"/>
      <c r="J21" s="28">
        <f>$A$1*D21</f>
        <v>245</v>
      </c>
      <c r="K21" s="25"/>
      <c r="L21" s="47"/>
      <c r="M21" s="28"/>
      <c r="N21" s="19">
        <f>SUM(E21:M21)</f>
        <v>245</v>
      </c>
      <c r="O21" s="45"/>
      <c r="P21" s="45"/>
      <c r="Q21" s="82"/>
    </row>
    <row r="22" spans="1:17" ht="15.75" customHeight="1" x14ac:dyDescent="0.2">
      <c r="A22" s="83" t="s">
        <v>58</v>
      </c>
      <c r="B22" s="19"/>
      <c r="C22" s="47">
        <v>50</v>
      </c>
      <c r="D22" s="26"/>
      <c r="E22" s="19"/>
      <c r="F22" s="45"/>
      <c r="G22" s="26"/>
      <c r="H22" s="19"/>
      <c r="I22" s="45"/>
      <c r="J22" s="26"/>
      <c r="K22" s="19"/>
      <c r="L22" s="45">
        <f>$A$1*C22</f>
        <v>350</v>
      </c>
      <c r="M22" s="26"/>
      <c r="N22" s="19">
        <f>SUM(E22:M22)</f>
        <v>350</v>
      </c>
      <c r="O22" s="45"/>
      <c r="P22" s="45"/>
      <c r="Q22" s="82"/>
    </row>
    <row r="23" spans="1:17" ht="15.75" customHeight="1" thickBot="1" x14ac:dyDescent="0.25">
      <c r="A23" s="84" t="s">
        <v>55</v>
      </c>
      <c r="B23" s="50">
        <v>60</v>
      </c>
      <c r="C23" s="51">
        <v>60</v>
      </c>
      <c r="D23" s="52"/>
      <c r="E23" s="53">
        <f>$A$1*B23</f>
        <v>420</v>
      </c>
      <c r="F23" s="54"/>
      <c r="G23" s="55"/>
      <c r="H23" s="50"/>
      <c r="I23" s="51"/>
      <c r="J23" s="52"/>
      <c r="K23" s="50"/>
      <c r="L23" s="51">
        <f>$A$1*C23</f>
        <v>420</v>
      </c>
      <c r="M23" s="52"/>
      <c r="N23" s="56">
        <f>SUM(E23:M23)</f>
        <v>840</v>
      </c>
      <c r="O23" s="57"/>
      <c r="P23" s="57"/>
      <c r="Q23" s="85"/>
    </row>
    <row r="24" spans="1:17" ht="15.75" customHeight="1" x14ac:dyDescent="0.2">
      <c r="A24" s="86" t="s">
        <v>52</v>
      </c>
      <c r="B24" s="33">
        <v>50</v>
      </c>
      <c r="C24" s="34">
        <v>50</v>
      </c>
      <c r="D24" s="35">
        <v>30</v>
      </c>
      <c r="E24" s="36"/>
      <c r="F24" s="37"/>
      <c r="G24" s="38">
        <f>$A$1*D24</f>
        <v>210</v>
      </c>
      <c r="H24" s="33">
        <f>$A$1*C24</f>
        <v>350</v>
      </c>
      <c r="I24" s="34"/>
      <c r="J24" s="35"/>
      <c r="K24" s="33"/>
      <c r="L24" s="34"/>
      <c r="M24" s="35"/>
      <c r="N24" s="39">
        <f t="shared" si="0"/>
        <v>560</v>
      </c>
      <c r="O24" s="40">
        <f>A1</f>
        <v>7</v>
      </c>
      <c r="P24" s="79" t="s">
        <v>53</v>
      </c>
      <c r="Q24" s="90" t="s">
        <v>68</v>
      </c>
    </row>
    <row r="25" spans="1:17" ht="15.75" customHeight="1" x14ac:dyDescent="0.2">
      <c r="A25" s="87" t="s">
        <v>70</v>
      </c>
      <c r="B25" s="19"/>
      <c r="C25" s="88">
        <v>25</v>
      </c>
      <c r="D25" s="26"/>
      <c r="E25" s="19"/>
      <c r="F25" s="45"/>
      <c r="G25" s="26"/>
      <c r="H25" s="19"/>
      <c r="I25" s="45">
        <f>$A$1*C25</f>
        <v>175</v>
      </c>
      <c r="J25" s="26"/>
      <c r="K25" s="19"/>
      <c r="L25" s="45"/>
      <c r="M25" s="26"/>
      <c r="N25" s="19">
        <f t="shared" si="0"/>
        <v>175</v>
      </c>
      <c r="O25" s="45">
        <f>N25/110</f>
        <v>1.5909090909090908</v>
      </c>
      <c r="P25" s="88" t="s">
        <v>53</v>
      </c>
      <c r="Q25" s="46"/>
    </row>
    <row r="26" spans="1:17" ht="15.75" customHeight="1" x14ac:dyDescent="0.2">
      <c r="A26" s="83" t="s">
        <v>54</v>
      </c>
      <c r="B26" s="25">
        <v>60</v>
      </c>
      <c r="C26" s="47">
        <v>60</v>
      </c>
      <c r="D26" s="28"/>
      <c r="E26" s="20"/>
      <c r="F26" s="48">
        <f>$A$1*B26</f>
        <v>420</v>
      </c>
      <c r="G26" s="21"/>
      <c r="H26" s="25"/>
      <c r="I26" s="47"/>
      <c r="J26" s="28"/>
      <c r="K26" s="25"/>
      <c r="L26" s="47"/>
      <c r="M26" s="28">
        <f>$A$1*C26</f>
        <v>420</v>
      </c>
      <c r="N26" s="19">
        <f t="shared" si="0"/>
        <v>840</v>
      </c>
      <c r="O26" s="45"/>
      <c r="P26" s="45"/>
      <c r="Q26" s="46"/>
    </row>
    <row r="27" spans="1:17" ht="15.75" customHeight="1" x14ac:dyDescent="0.2">
      <c r="A27" s="83" t="s">
        <v>56</v>
      </c>
      <c r="B27" s="24">
        <v>60</v>
      </c>
      <c r="C27" s="43">
        <v>60</v>
      </c>
      <c r="D27" s="27">
        <v>15</v>
      </c>
      <c r="E27" s="22">
        <f t="shared" ref="E27" si="7">$A$1*B27</f>
        <v>420</v>
      </c>
      <c r="F27" s="44"/>
      <c r="G27" s="23"/>
      <c r="H27" s="24"/>
      <c r="I27" s="43"/>
      <c r="J27" s="27"/>
      <c r="K27" s="24"/>
      <c r="L27" s="43"/>
      <c r="M27" s="27"/>
      <c r="N27" s="19">
        <f t="shared" si="0"/>
        <v>420</v>
      </c>
      <c r="O27" s="45"/>
      <c r="P27" s="45"/>
      <c r="Q27" s="46"/>
    </row>
    <row r="28" spans="1:17" ht="15.75" customHeight="1" thickBot="1" x14ac:dyDescent="0.25">
      <c r="A28" s="89" t="s">
        <v>69</v>
      </c>
      <c r="B28" s="66">
        <v>15</v>
      </c>
      <c r="C28" s="67"/>
      <c r="D28" s="68"/>
      <c r="E28" s="69"/>
      <c r="F28" s="70"/>
      <c r="G28" s="71">
        <f>$A$1*B28</f>
        <v>105</v>
      </c>
      <c r="H28" s="66"/>
      <c r="I28" s="67"/>
      <c r="J28" s="68"/>
      <c r="K28" s="66"/>
      <c r="L28" s="67"/>
      <c r="M28" s="68"/>
      <c r="N28" s="56">
        <f t="shared" si="0"/>
        <v>105</v>
      </c>
      <c r="O28" s="57"/>
      <c r="P28" s="57"/>
      <c r="Q28" s="58"/>
    </row>
    <row r="29" spans="1:17" ht="15.75" customHeight="1" x14ac:dyDescent="0.2">
      <c r="A29" s="91" t="s">
        <v>59</v>
      </c>
      <c r="B29" s="33">
        <v>50</v>
      </c>
      <c r="C29" s="34">
        <v>50</v>
      </c>
      <c r="D29" s="34"/>
      <c r="E29" s="95">
        <f>$A$1*C29</f>
        <v>350</v>
      </c>
      <c r="F29" s="96"/>
      <c r="G29" s="38"/>
      <c r="H29" s="33"/>
      <c r="I29" s="34"/>
      <c r="J29" s="35"/>
      <c r="K29" s="33"/>
      <c r="L29" s="34"/>
      <c r="M29" s="92">
        <f>$A$1*C29</f>
        <v>350</v>
      </c>
      <c r="N29" s="40">
        <f t="shared" si="0"/>
        <v>700</v>
      </c>
      <c r="O29" s="40">
        <f>(N29/100)*6</f>
        <v>42</v>
      </c>
      <c r="P29" s="79" t="s">
        <v>53</v>
      </c>
      <c r="Q29" s="90" t="s">
        <v>71</v>
      </c>
    </row>
    <row r="30" spans="1:17" ht="15.75" customHeight="1" x14ac:dyDescent="0.2">
      <c r="A30" s="93" t="s">
        <v>60</v>
      </c>
      <c r="B30" s="25">
        <v>40</v>
      </c>
      <c r="C30" s="47">
        <v>40</v>
      </c>
      <c r="D30" s="28"/>
      <c r="E30" s="97"/>
      <c r="F30" s="98"/>
      <c r="G30" s="21"/>
      <c r="H30" s="25"/>
      <c r="I30" s="47">
        <f>$A$1*C30</f>
        <v>280</v>
      </c>
      <c r="J30" s="28"/>
      <c r="K30" s="25">
        <f>$A$1*C30</f>
        <v>280</v>
      </c>
      <c r="L30" s="47"/>
      <c r="M30" s="28"/>
      <c r="N30" s="19">
        <f t="shared" si="0"/>
        <v>560</v>
      </c>
      <c r="O30" s="45"/>
      <c r="P30" s="45"/>
      <c r="Q30" s="46"/>
    </row>
    <row r="31" spans="1:17" ht="15.75" customHeight="1" x14ac:dyDescent="0.2">
      <c r="A31" s="93" t="s">
        <v>61</v>
      </c>
      <c r="B31" s="25">
        <v>40</v>
      </c>
      <c r="C31" s="47">
        <v>40</v>
      </c>
      <c r="D31" s="28"/>
      <c r="E31" s="97"/>
      <c r="F31" s="98"/>
      <c r="G31" s="21">
        <f>$A$1*C29</f>
        <v>350</v>
      </c>
      <c r="H31" s="25"/>
      <c r="I31" s="47"/>
      <c r="J31" s="28"/>
      <c r="K31" s="25"/>
      <c r="L31" s="47"/>
      <c r="M31" s="28"/>
      <c r="N31" s="19">
        <f t="shared" si="0"/>
        <v>350</v>
      </c>
      <c r="O31" s="45"/>
      <c r="P31" s="45"/>
      <c r="Q31" s="46"/>
    </row>
    <row r="32" spans="1:17" ht="15.75" customHeight="1" x14ac:dyDescent="0.2">
      <c r="A32" s="93" t="s">
        <v>62</v>
      </c>
      <c r="B32" s="25">
        <v>30</v>
      </c>
      <c r="C32" s="47">
        <v>30</v>
      </c>
      <c r="D32" s="28"/>
      <c r="E32" s="97"/>
      <c r="F32" s="98">
        <f>$A$1*C32</f>
        <v>210</v>
      </c>
      <c r="G32" s="21"/>
      <c r="H32" s="25"/>
      <c r="I32" s="47"/>
      <c r="J32" s="28">
        <f>$A$1*C32</f>
        <v>210</v>
      </c>
      <c r="K32" s="25"/>
      <c r="L32" s="47"/>
      <c r="M32" s="28"/>
      <c r="N32" s="19">
        <f t="shared" si="0"/>
        <v>420</v>
      </c>
      <c r="O32" s="45">
        <f>N32/100</f>
        <v>4.2</v>
      </c>
      <c r="P32" s="88" t="s">
        <v>63</v>
      </c>
      <c r="Q32" s="46"/>
    </row>
    <row r="33" spans="1:17" ht="15.75" customHeight="1" x14ac:dyDescent="0.2">
      <c r="A33" s="93" t="s">
        <v>64</v>
      </c>
      <c r="B33" s="24">
        <v>30</v>
      </c>
      <c r="C33" s="43">
        <v>40</v>
      </c>
      <c r="D33" s="27"/>
      <c r="E33" s="99"/>
      <c r="F33" s="100"/>
      <c r="G33" s="23"/>
      <c r="H33" s="24">
        <f>$A$1*C33</f>
        <v>280</v>
      </c>
      <c r="I33" s="43"/>
      <c r="J33" s="27"/>
      <c r="K33" s="24"/>
      <c r="L33" s="43"/>
      <c r="M33" s="27"/>
      <c r="N33" s="19">
        <f t="shared" si="0"/>
        <v>280</v>
      </c>
      <c r="O33" s="45"/>
      <c r="P33" s="45"/>
      <c r="Q33" s="46"/>
    </row>
    <row r="34" spans="1:17" ht="15.75" customHeight="1" thickBot="1" x14ac:dyDescent="0.25">
      <c r="A34" s="94" t="s">
        <v>65</v>
      </c>
      <c r="B34" s="66">
        <v>70</v>
      </c>
      <c r="C34" s="67">
        <v>40</v>
      </c>
      <c r="D34" s="68"/>
      <c r="E34" s="101"/>
      <c r="F34" s="102"/>
      <c r="G34" s="71"/>
      <c r="H34" s="66"/>
      <c r="I34" s="67"/>
      <c r="J34" s="68"/>
      <c r="K34" s="66"/>
      <c r="L34" s="67">
        <f>$A$1*C34</f>
        <v>280</v>
      </c>
      <c r="M34" s="68"/>
      <c r="N34" s="56">
        <f t="shared" si="0"/>
        <v>280</v>
      </c>
      <c r="O34" s="57"/>
      <c r="P34" s="57"/>
      <c r="Q34" s="58"/>
    </row>
    <row r="35" spans="1:17" ht="15.75" customHeight="1" x14ac:dyDescent="0.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>
        <f>SUM(N3:N34)</f>
        <v>15470</v>
      </c>
      <c r="O35">
        <f>N35/A1</f>
        <v>2210</v>
      </c>
    </row>
    <row r="36" spans="1:17" ht="15.75" customHeight="1" x14ac:dyDescent="0.2">
      <c r="E36">
        <f t="shared" ref="E36:J36" si="8">SUM(E3:E35)</f>
        <v>1729</v>
      </c>
      <c r="F36">
        <f t="shared" si="8"/>
        <v>1589</v>
      </c>
      <c r="G36">
        <f t="shared" si="8"/>
        <v>2324</v>
      </c>
      <c r="H36">
        <f t="shared" si="8"/>
        <v>1645</v>
      </c>
      <c r="I36">
        <f t="shared" si="8"/>
        <v>1365</v>
      </c>
      <c r="J36">
        <f t="shared" si="8"/>
        <v>2009</v>
      </c>
    </row>
    <row r="37" spans="1:17" ht="15.75" customHeight="1" x14ac:dyDescent="0.2">
      <c r="E37">
        <f>E36/A1</f>
        <v>247</v>
      </c>
      <c r="F37">
        <f>F36/A1</f>
        <v>227</v>
      </c>
      <c r="G37">
        <f>G36/A1</f>
        <v>332</v>
      </c>
      <c r="H37">
        <f>H36/A1</f>
        <v>235</v>
      </c>
      <c r="I37">
        <f>I36/A1</f>
        <v>195</v>
      </c>
      <c r="J37">
        <f>J36/A1</f>
        <v>287</v>
      </c>
    </row>
    <row r="38" spans="1:17" ht="15.75" customHeight="1" x14ac:dyDescent="0.2">
      <c r="G38">
        <f>E37+F37+G37</f>
        <v>806</v>
      </c>
      <c r="J38">
        <f>H37+I37+J37</f>
        <v>717</v>
      </c>
    </row>
  </sheetData>
  <mergeCells count="7">
    <mergeCell ref="Q24:Q28"/>
    <mergeCell ref="Q29:Q34"/>
    <mergeCell ref="B1:D1"/>
    <mergeCell ref="Q7:Q11"/>
    <mergeCell ref="Q3:Q6"/>
    <mergeCell ref="Q12:Q15"/>
    <mergeCell ref="Q16:Q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розкладка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Дубицький_С_Ю</cp:lastModifiedBy>
  <dcterms:modified xsi:type="dcterms:W3CDTF">2016-10-11T11:02:47Z</dcterms:modified>
</cp:coreProperties>
</file>